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1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<sst xmlns="http://schemas.openxmlformats.org/spreadsheetml/2006/main" count="39" uniqueCount="35">
  <si>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>This program is used to calculate the parameters for milling your lumber and cutting your segments.</t>
  </si>
  <si>
    <t>It may be prudent to make a couple of backup copies of this file before you start using this sheet.</t>
  </si>
  <si>
    <t>You can either leave the Blade Width at .125 (1/8") or change it to the width of the blade you're using.</t>
  </si>
  <si>
    <t>The safety factor is up to you, but I suggest (at least for a start) to use 6".</t>
  </si>
  <si>
    <t>Input data from your worksheet (Radius, Width, Thickness, Number of Segments) in the BLUE area.</t>
  </si>
  <si>
    <t>Do Not change any cell not showing in BLUE</t>
  </si>
  <si>
    <t>Work safely !!!  :-)</t>
  </si>
  <si>
    <t>Conversions</t>
  </si>
  <si>
    <t>Deg/radian</t>
  </si>
  <si>
    <t>mm/inch</t>
  </si>
  <si>
    <t>Plugs</t>
  </si>
  <si>
    <t>Blade width</t>
  </si>
  <si>
    <t>Safety factor</t>
  </si>
  <si>
    <t>Raw Data from Worksheet</t>
  </si>
  <si>
    <t>Calculated Data</t>
  </si>
  <si>
    <t>Segment Cutting</t>
  </si>
  <si>
    <t>Board Dimensions</t>
  </si>
  <si>
    <t>Ring #</t>
  </si>
  <si>
    <t>Radius</t>
  </si>
  <si>
    <t>Width</t>
  </si>
  <si>
    <t>Thickness</t>
  </si>
  <si>
    <t>N of Seg</t>
  </si>
  <si>
    <t>Ca</t>
  </si>
  <si>
    <t>SL in Inches</t>
  </si>
  <si>
    <t>SL in MM</t>
  </si>
  <si>
    <t>Length</t>
  </si>
  <si>
    <t>dFiller</t>
  </si>
  <si>
    <t>Filler (inches)</t>
  </si>
  <si>
    <r>
      <rPr>
        <b/>
        <sz val="10"/>
        <color indexed="10"/>
        <rFont val="Arial"/>
        <family val="2"/>
      </rPr>
      <t>NEW</t>
    </r>
    <r>
      <rPr>
        <sz val="10"/>
        <rFont val="Arial"/>
        <family val="2"/>
      </rPr>
      <t xml:space="preserve">  A correction for the angle of the fence to the measuring scale (assuming that the scale is perpendicular to the blade) is embedded in the calculation for SL'  [SL'=SL*(cos Ca)]</t>
    </r>
  </si>
  <si>
    <t>Sl' (mm)</t>
  </si>
  <si>
    <r>
      <rPr>
        <b/>
        <sz val="10"/>
        <color indexed="10"/>
        <rFont val="Arial"/>
        <family val="2"/>
      </rPr>
      <t>NEW</t>
    </r>
    <r>
      <rPr>
        <sz val="10"/>
        <rFont val="Arial"/>
        <family val="2"/>
      </rPr>
      <t xml:space="preserve">  Note the filler column.  Put it in decimal inches.  FYI a 1/4" filler would decrease the calculated segment length by 0.259" which could be a problem with larger fillers.</t>
    </r>
  </si>
  <si>
    <r>
      <rPr>
        <b/>
        <sz val="10"/>
        <color indexed="10"/>
        <rFont val="Arial"/>
        <family val="2"/>
      </rPr>
      <t>NEW</t>
    </r>
    <r>
      <rPr>
        <sz val="10"/>
        <rFont val="Arial"/>
        <family val="2"/>
      </rPr>
      <t xml:space="preserve"> The SL calculation takes this into consideration and dFiller is given as a check (you can ignore dFiller)</t>
    </r>
  </si>
  <si>
    <t>http://www.tnvalleywoodclub.org/articles/PDFs/tablesaw_sled_segments.pdf</t>
  </si>
  <si>
    <t>Prolog:  This program assumes that the user is using a tablesaw with a segment cutting sled similar to the one in which incorporates a metric measuring scale perpendicular to the blade</t>
  </si>
  <si>
    <t>Corrections are included for computing the effect of fillers between segments and for the fact that the workpiece approaches the measuring scale at the cut angle (Ca)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</si>
</sst>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i/>
      <sz val="10"/>
      <name val="Arial"/>
      <family val="2"/>
    </font>
    <font>
      <sz val="10"/>
      <color indexed="2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6" fillId="0" borderId="0" xfId="0" applyFont="1" applyAlignment="1">
      <alignment horizontal="center"/>
    </xf>
    <xf numFmtId="166" fontId="46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38" fillId="0" borderId="0" xfId="52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nvalleywoodclub.org/articles/PDFs/tablesaw_sled_segments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PageLayoutView="0" workbookViewId="0" topLeftCell="A1">
      <selection activeCell="A4" sqref="A4"/>
    </sheetView>
  </sheetViews>
  <sheetFormatPr defaultColWidth="11.57421875" defaultRowHeight="12.75"/>
  <cols>
    <col min="1" max="13" width="11.57421875" style="1" customWidth="1"/>
    <col min="14" max="14" width="3.28125" style="1" customWidth="1"/>
  </cols>
  <sheetData>
    <row r="1" ht="12.75">
      <c r="A1" s="29" t="s">
        <v>33</v>
      </c>
    </row>
    <row r="2" ht="12.75">
      <c r="A2" s="30" t="s">
        <v>32</v>
      </c>
    </row>
    <row r="3" ht="12.75">
      <c r="A3" s="29" t="s">
        <v>34</v>
      </c>
    </row>
    <row r="5" spans="1:10" ht="12.75">
      <c r="A5" s="2" t="s">
        <v>0</v>
      </c>
      <c r="B5" s="3"/>
      <c r="C5" s="3"/>
      <c r="D5" s="3"/>
      <c r="E5" s="3"/>
      <c r="F5" s="3"/>
      <c r="G5" s="3"/>
      <c r="H5" s="3"/>
      <c r="I5" s="3"/>
      <c r="J5" s="3"/>
    </row>
    <row r="6" spans="1:10" ht="12.75">
      <c r="A6" s="4" t="s">
        <v>1</v>
      </c>
      <c r="B6" s="3"/>
      <c r="C6" s="3"/>
      <c r="D6" s="3"/>
      <c r="E6" s="3"/>
      <c r="F6" s="3"/>
      <c r="G6" s="3"/>
      <c r="H6" s="3"/>
      <c r="I6" s="3"/>
      <c r="J6" s="3"/>
    </row>
    <row r="7" spans="1:10" ht="12.75">
      <c r="A7" s="2" t="s">
        <v>2</v>
      </c>
      <c r="B7" s="3"/>
      <c r="C7" s="3"/>
      <c r="D7" s="3"/>
      <c r="E7" s="3"/>
      <c r="F7" s="3"/>
      <c r="G7" s="3"/>
      <c r="H7" s="3"/>
      <c r="I7" s="3"/>
      <c r="J7" s="3"/>
    </row>
    <row r="8" spans="1:10" ht="12.75">
      <c r="A8" s="2" t="s">
        <v>3</v>
      </c>
      <c r="B8" s="3"/>
      <c r="C8" s="3"/>
      <c r="D8" s="3"/>
      <c r="E8" s="3"/>
      <c r="F8" s="3"/>
      <c r="G8" s="3"/>
      <c r="H8" s="3"/>
      <c r="I8" s="3"/>
      <c r="J8" s="3"/>
    </row>
    <row r="9" spans="1:10" ht="12.75">
      <c r="A9" s="5" t="s">
        <v>4</v>
      </c>
      <c r="B9" s="3"/>
      <c r="C9" s="3"/>
      <c r="D9" s="3"/>
      <c r="E9" s="3"/>
      <c r="F9" s="3"/>
      <c r="G9" s="3"/>
      <c r="H9" s="3"/>
      <c r="I9" s="3"/>
      <c r="J9" s="3"/>
    </row>
    <row r="10" spans="1:10" ht="12.75">
      <c r="A10" s="6" t="s">
        <v>5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2.75">
      <c r="A11" s="6"/>
      <c r="B11" s="3"/>
      <c r="C11" s="3"/>
      <c r="D11" s="3"/>
      <c r="E11" s="3"/>
      <c r="F11" s="3"/>
      <c r="G11" s="3"/>
      <c r="H11" s="3"/>
      <c r="I11" s="3"/>
      <c r="J11" s="3"/>
    </row>
    <row r="12" spans="1:14" s="24" customFormat="1" ht="12.75">
      <c r="A12" s="25" t="s">
        <v>30</v>
      </c>
      <c r="B12" s="22"/>
      <c r="C12" s="22"/>
      <c r="D12" s="22"/>
      <c r="E12" s="22"/>
      <c r="F12" s="22"/>
      <c r="G12" s="22"/>
      <c r="H12" s="22"/>
      <c r="I12" s="22"/>
      <c r="J12" s="22"/>
      <c r="K12" s="23"/>
      <c r="L12" s="23"/>
      <c r="M12" s="23"/>
      <c r="N12" s="23"/>
    </row>
    <row r="13" spans="1:14" s="24" customFormat="1" ht="12.75">
      <c r="A13" s="25" t="s">
        <v>31</v>
      </c>
      <c r="C13" s="22"/>
      <c r="D13" s="22"/>
      <c r="E13" s="22"/>
      <c r="F13" s="22"/>
      <c r="G13" s="22"/>
      <c r="H13" s="22"/>
      <c r="I13" s="22"/>
      <c r="J13" s="22"/>
      <c r="K13" s="23"/>
      <c r="L13" s="23"/>
      <c r="M13" s="23"/>
      <c r="N13" s="23"/>
    </row>
    <row r="14" spans="1:14" s="24" customFormat="1" ht="12.75">
      <c r="A14" s="25" t="s">
        <v>28</v>
      </c>
      <c r="B14" s="25"/>
      <c r="C14" s="22"/>
      <c r="D14" s="22"/>
      <c r="E14" s="22"/>
      <c r="F14" s="22"/>
      <c r="G14" s="22"/>
      <c r="H14" s="22"/>
      <c r="I14" s="22"/>
      <c r="J14" s="22"/>
      <c r="K14" s="23"/>
      <c r="L14" s="23"/>
      <c r="M14" s="23"/>
      <c r="N14" s="23"/>
    </row>
    <row r="15" spans="1:14" s="24" customFormat="1" ht="12.75">
      <c r="A15" s="25"/>
      <c r="B15" s="25"/>
      <c r="C15" s="22"/>
      <c r="D15" s="22"/>
      <c r="E15" s="22"/>
      <c r="F15" s="22"/>
      <c r="G15" s="22"/>
      <c r="H15" s="22"/>
      <c r="I15" s="22"/>
      <c r="J15" s="22"/>
      <c r="K15" s="23"/>
      <c r="L15" s="23"/>
      <c r="M15" s="23"/>
      <c r="N15" s="23"/>
    </row>
    <row r="16" spans="1:10" ht="12.75">
      <c r="A16" s="7" t="s">
        <v>6</v>
      </c>
      <c r="B16" s="3"/>
      <c r="C16" s="3"/>
      <c r="D16" s="3"/>
      <c r="E16" s="3"/>
      <c r="F16" s="3"/>
      <c r="G16" s="3"/>
      <c r="H16" s="3"/>
      <c r="I16" s="3"/>
      <c r="J16" s="3"/>
    </row>
    <row r="18" spans="4:10" s="1" customFormat="1" ht="12.75">
      <c r="D18" s="8" t="s">
        <v>7</v>
      </c>
      <c r="E18" s="8"/>
      <c r="F18" s="8">
        <f>180/PI()</f>
        <v>57.29577951308232</v>
      </c>
      <c r="G18" s="8"/>
      <c r="H18" s="8" t="s">
        <v>8</v>
      </c>
      <c r="I18" s="8">
        <v>25.4</v>
      </c>
      <c r="J18" s="8" t="s">
        <v>9</v>
      </c>
    </row>
    <row r="19" spans="4:7" s="1" customFormat="1" ht="12.75">
      <c r="D19" s="1" t="s">
        <v>10</v>
      </c>
      <c r="E19" s="1" t="s">
        <v>11</v>
      </c>
      <c r="F19" s="9">
        <v>0.125</v>
      </c>
      <c r="G19" s="9"/>
    </row>
    <row r="20" spans="5:7" s="1" customFormat="1" ht="12.75">
      <c r="E20" s="1" t="s">
        <v>12</v>
      </c>
      <c r="F20" s="10">
        <v>6</v>
      </c>
      <c r="G20" s="10"/>
    </row>
    <row r="22" spans="1:17" s="13" customFormat="1" ht="12.75">
      <c r="A22" s="11"/>
      <c r="B22" s="11"/>
      <c r="C22" s="12" t="s">
        <v>13</v>
      </c>
      <c r="D22" s="11"/>
      <c r="E22" s="11"/>
      <c r="F22" s="11"/>
      <c r="G22" s="11"/>
      <c r="H22" s="11" t="s">
        <v>14</v>
      </c>
      <c r="I22" s="11"/>
      <c r="J22" s="11"/>
      <c r="K22" s="11"/>
      <c r="L22" s="11" t="s">
        <v>15</v>
      </c>
      <c r="M22" s="11"/>
      <c r="N22" s="11"/>
      <c r="O22" s="11"/>
      <c r="P22" s="11" t="s">
        <v>16</v>
      </c>
      <c r="Q22" s="11"/>
    </row>
    <row r="23" spans="15:17" ht="12.75">
      <c r="O23" s="1"/>
      <c r="P23" s="1"/>
      <c r="Q23" s="1"/>
    </row>
    <row r="24" spans="1:17" s="1" customFormat="1" ht="12.75">
      <c r="A24" s="1" t="s">
        <v>17</v>
      </c>
      <c r="B24" s="1" t="s">
        <v>18</v>
      </c>
      <c r="C24" s="1" t="s">
        <v>19</v>
      </c>
      <c r="D24" s="1" t="s">
        <v>20</v>
      </c>
      <c r="E24" s="1" t="s">
        <v>21</v>
      </c>
      <c r="F24" s="1" t="s">
        <v>22</v>
      </c>
      <c r="G24" s="1" t="s">
        <v>27</v>
      </c>
      <c r="H24" s="1" t="s">
        <v>23</v>
      </c>
      <c r="I24" s="1" t="s">
        <v>24</v>
      </c>
      <c r="J24" s="26" t="s">
        <v>26</v>
      </c>
      <c r="K24" s="14" t="s">
        <v>17</v>
      </c>
      <c r="L24" s="14" t="s">
        <v>21</v>
      </c>
      <c r="M24" s="28" t="s">
        <v>29</v>
      </c>
      <c r="O24" s="14" t="s">
        <v>25</v>
      </c>
      <c r="P24" s="14" t="s">
        <v>19</v>
      </c>
      <c r="Q24" s="14" t="s">
        <v>20</v>
      </c>
    </row>
    <row r="25" spans="10:17" ht="12.75">
      <c r="J25" s="26"/>
      <c r="K25" s="14"/>
      <c r="L25" s="14"/>
      <c r="M25" s="14"/>
      <c r="O25" s="14"/>
      <c r="P25" s="14"/>
      <c r="Q25" s="14"/>
    </row>
    <row r="26" spans="1:17" ht="12.75">
      <c r="A26" s="1">
        <v>1</v>
      </c>
      <c r="B26" s="10">
        <v>1</v>
      </c>
      <c r="C26" s="10">
        <v>1</v>
      </c>
      <c r="D26" s="10">
        <v>1</v>
      </c>
      <c r="E26" s="10">
        <v>12</v>
      </c>
      <c r="F26" s="15">
        <f aca="true" t="shared" si="0" ref="F26:F53">180/E26</f>
        <v>15</v>
      </c>
      <c r="G26" s="15">
        <v>0</v>
      </c>
      <c r="H26" s="16">
        <f>(2*B26*TAN(F26/$F$18))-(G26/COS(F26/$F$18))</f>
        <v>0.5358983848622454</v>
      </c>
      <c r="I26" s="17">
        <f aca="true" t="shared" si="1" ref="I26:I53">H26*$I$18</f>
        <v>13.611818975501032</v>
      </c>
      <c r="J26" s="27">
        <f>G26/COS(F26/$F$18)</f>
        <v>0</v>
      </c>
      <c r="K26" s="18">
        <f aca="true" t="shared" si="2" ref="K26:K53">A26</f>
        <v>1</v>
      </c>
      <c r="L26" s="18">
        <f aca="true" t="shared" si="3" ref="L26:L53">E26</f>
        <v>12</v>
      </c>
      <c r="M26" s="19">
        <f>I26*COS(F26/$F$18)</f>
        <v>13.148007491208054</v>
      </c>
      <c r="N26" s="17"/>
      <c r="O26" s="19">
        <f aca="true" t="shared" si="4" ref="O26:O53">$F$20+E26*((H26+$F$19)-(C26*TAN(F26/$F$18)))</f>
        <v>10.715390309173472</v>
      </c>
      <c r="P26" s="20">
        <f aca="true" t="shared" si="5" ref="P26:P53">C26</f>
        <v>1</v>
      </c>
      <c r="Q26" s="21">
        <f aca="true" t="shared" si="6" ref="Q26:Q53">D26</f>
        <v>1</v>
      </c>
    </row>
    <row r="27" spans="1:17" ht="12.75">
      <c r="A27" s="1">
        <f aca="true" t="shared" si="7" ref="A27:A53">A26+1</f>
        <v>2</v>
      </c>
      <c r="B27" s="10">
        <v>1</v>
      </c>
      <c r="C27" s="10">
        <v>1</v>
      </c>
      <c r="D27" s="10">
        <v>1</v>
      </c>
      <c r="E27" s="10">
        <v>12</v>
      </c>
      <c r="F27" s="15">
        <f t="shared" si="0"/>
        <v>15</v>
      </c>
      <c r="G27" s="15">
        <v>0</v>
      </c>
      <c r="H27" s="16">
        <f aca="true" t="shared" si="8" ref="H27:H53">(2*B27*TAN(F27/$F$18))-(G27/COS(F27/$F$18))</f>
        <v>0.5358983848622454</v>
      </c>
      <c r="I27" s="17">
        <f t="shared" si="1"/>
        <v>13.611818975501032</v>
      </c>
      <c r="J27" s="27">
        <f aca="true" t="shared" si="9" ref="J27:J53">G27/COS(F27/$F$18)</f>
        <v>0</v>
      </c>
      <c r="K27" s="18">
        <f t="shared" si="2"/>
        <v>2</v>
      </c>
      <c r="L27" s="18">
        <f t="shared" si="3"/>
        <v>12</v>
      </c>
      <c r="M27" s="19">
        <f aca="true" t="shared" si="10" ref="M27:M53">I27*COS(F27/$F$18)</f>
        <v>13.148007491208054</v>
      </c>
      <c r="N27" s="17"/>
      <c r="O27" s="19">
        <f t="shared" si="4"/>
        <v>10.715390309173472</v>
      </c>
      <c r="P27" s="20">
        <f t="shared" si="5"/>
        <v>1</v>
      </c>
      <c r="Q27" s="21">
        <f t="shared" si="6"/>
        <v>1</v>
      </c>
    </row>
    <row r="28" spans="1:17" ht="12.75">
      <c r="A28" s="1">
        <f t="shared" si="7"/>
        <v>3</v>
      </c>
      <c r="B28" s="10">
        <v>1</v>
      </c>
      <c r="C28" s="10">
        <v>1</v>
      </c>
      <c r="D28" s="10">
        <v>1</v>
      </c>
      <c r="E28" s="10">
        <v>12</v>
      </c>
      <c r="F28" s="15">
        <f t="shared" si="0"/>
        <v>15</v>
      </c>
      <c r="G28" s="15">
        <v>0</v>
      </c>
      <c r="H28" s="16">
        <f t="shared" si="8"/>
        <v>0.5358983848622454</v>
      </c>
      <c r="I28" s="17">
        <f t="shared" si="1"/>
        <v>13.611818975501032</v>
      </c>
      <c r="J28" s="27">
        <f t="shared" si="9"/>
        <v>0</v>
      </c>
      <c r="K28" s="18">
        <f t="shared" si="2"/>
        <v>3</v>
      </c>
      <c r="L28" s="18">
        <f t="shared" si="3"/>
        <v>12</v>
      </c>
      <c r="M28" s="19">
        <f t="shared" si="10"/>
        <v>13.148007491208054</v>
      </c>
      <c r="N28" s="17"/>
      <c r="O28" s="19">
        <f t="shared" si="4"/>
        <v>10.715390309173472</v>
      </c>
      <c r="P28" s="20">
        <f t="shared" si="5"/>
        <v>1</v>
      </c>
      <c r="Q28" s="21">
        <f t="shared" si="6"/>
        <v>1</v>
      </c>
    </row>
    <row r="29" spans="1:17" ht="12.75">
      <c r="A29" s="1">
        <f t="shared" si="7"/>
        <v>4</v>
      </c>
      <c r="B29" s="10">
        <v>1</v>
      </c>
      <c r="C29" s="10">
        <v>1</v>
      </c>
      <c r="D29" s="10">
        <v>1</v>
      </c>
      <c r="E29" s="10">
        <v>12</v>
      </c>
      <c r="F29" s="15">
        <f t="shared" si="0"/>
        <v>15</v>
      </c>
      <c r="G29" s="15">
        <v>0</v>
      </c>
      <c r="H29" s="16">
        <f t="shared" si="8"/>
        <v>0.5358983848622454</v>
      </c>
      <c r="I29" s="17">
        <f t="shared" si="1"/>
        <v>13.611818975501032</v>
      </c>
      <c r="J29" s="27">
        <f t="shared" si="9"/>
        <v>0</v>
      </c>
      <c r="K29" s="18">
        <f t="shared" si="2"/>
        <v>4</v>
      </c>
      <c r="L29" s="18">
        <f t="shared" si="3"/>
        <v>12</v>
      </c>
      <c r="M29" s="19">
        <f t="shared" si="10"/>
        <v>13.148007491208054</v>
      </c>
      <c r="N29" s="17"/>
      <c r="O29" s="19">
        <f t="shared" si="4"/>
        <v>10.715390309173472</v>
      </c>
      <c r="P29" s="20">
        <f t="shared" si="5"/>
        <v>1</v>
      </c>
      <c r="Q29" s="21">
        <f t="shared" si="6"/>
        <v>1</v>
      </c>
    </row>
    <row r="30" spans="1:17" ht="12.75">
      <c r="A30" s="1">
        <f t="shared" si="7"/>
        <v>5</v>
      </c>
      <c r="B30" s="10">
        <v>1</v>
      </c>
      <c r="C30" s="10">
        <v>1</v>
      </c>
      <c r="D30" s="10">
        <v>1</v>
      </c>
      <c r="E30" s="10">
        <v>12</v>
      </c>
      <c r="F30" s="15">
        <f t="shared" si="0"/>
        <v>15</v>
      </c>
      <c r="G30" s="15">
        <v>0</v>
      </c>
      <c r="H30" s="16">
        <f t="shared" si="8"/>
        <v>0.5358983848622454</v>
      </c>
      <c r="I30" s="17">
        <f t="shared" si="1"/>
        <v>13.611818975501032</v>
      </c>
      <c r="J30" s="27">
        <f t="shared" si="9"/>
        <v>0</v>
      </c>
      <c r="K30" s="18">
        <f t="shared" si="2"/>
        <v>5</v>
      </c>
      <c r="L30" s="18">
        <f t="shared" si="3"/>
        <v>12</v>
      </c>
      <c r="M30" s="19">
        <f t="shared" si="10"/>
        <v>13.148007491208054</v>
      </c>
      <c r="N30" s="17"/>
      <c r="O30" s="19">
        <f t="shared" si="4"/>
        <v>10.715390309173472</v>
      </c>
      <c r="P30" s="20">
        <f t="shared" si="5"/>
        <v>1</v>
      </c>
      <c r="Q30" s="21">
        <f t="shared" si="6"/>
        <v>1</v>
      </c>
    </row>
    <row r="31" spans="1:17" ht="12.75">
      <c r="A31" s="1">
        <f t="shared" si="7"/>
        <v>6</v>
      </c>
      <c r="B31" s="10">
        <v>1</v>
      </c>
      <c r="C31" s="10">
        <v>1</v>
      </c>
      <c r="D31" s="10">
        <v>1</v>
      </c>
      <c r="E31" s="10">
        <v>12</v>
      </c>
      <c r="F31" s="15">
        <f t="shared" si="0"/>
        <v>15</v>
      </c>
      <c r="G31" s="15">
        <v>0</v>
      </c>
      <c r="H31" s="16">
        <f t="shared" si="8"/>
        <v>0.5358983848622454</v>
      </c>
      <c r="I31" s="17">
        <f t="shared" si="1"/>
        <v>13.611818975501032</v>
      </c>
      <c r="J31" s="27">
        <f t="shared" si="9"/>
        <v>0</v>
      </c>
      <c r="K31" s="18">
        <f t="shared" si="2"/>
        <v>6</v>
      </c>
      <c r="L31" s="18">
        <f t="shared" si="3"/>
        <v>12</v>
      </c>
      <c r="M31" s="19">
        <f t="shared" si="10"/>
        <v>13.148007491208054</v>
      </c>
      <c r="N31" s="17"/>
      <c r="O31" s="19">
        <f t="shared" si="4"/>
        <v>10.715390309173472</v>
      </c>
      <c r="P31" s="20">
        <f t="shared" si="5"/>
        <v>1</v>
      </c>
      <c r="Q31" s="21">
        <f t="shared" si="6"/>
        <v>1</v>
      </c>
    </row>
    <row r="32" spans="1:17" ht="12.75">
      <c r="A32" s="1">
        <f t="shared" si="7"/>
        <v>7</v>
      </c>
      <c r="B32" s="10">
        <v>1</v>
      </c>
      <c r="C32" s="10">
        <v>1</v>
      </c>
      <c r="D32" s="10">
        <v>1</v>
      </c>
      <c r="E32" s="10">
        <v>12</v>
      </c>
      <c r="F32" s="15">
        <f t="shared" si="0"/>
        <v>15</v>
      </c>
      <c r="G32" s="15">
        <v>0</v>
      </c>
      <c r="H32" s="16">
        <f t="shared" si="8"/>
        <v>0.5358983848622454</v>
      </c>
      <c r="I32" s="17">
        <f t="shared" si="1"/>
        <v>13.611818975501032</v>
      </c>
      <c r="J32" s="27">
        <f t="shared" si="9"/>
        <v>0</v>
      </c>
      <c r="K32" s="18">
        <f t="shared" si="2"/>
        <v>7</v>
      </c>
      <c r="L32" s="18">
        <f t="shared" si="3"/>
        <v>12</v>
      </c>
      <c r="M32" s="19">
        <f t="shared" si="10"/>
        <v>13.148007491208054</v>
      </c>
      <c r="N32" s="17"/>
      <c r="O32" s="19">
        <f t="shared" si="4"/>
        <v>10.715390309173472</v>
      </c>
      <c r="P32" s="20">
        <f t="shared" si="5"/>
        <v>1</v>
      </c>
      <c r="Q32" s="21">
        <f t="shared" si="6"/>
        <v>1</v>
      </c>
    </row>
    <row r="33" spans="1:17" ht="12.75">
      <c r="A33" s="1">
        <f t="shared" si="7"/>
        <v>8</v>
      </c>
      <c r="B33" s="10">
        <v>1</v>
      </c>
      <c r="C33" s="10">
        <v>1</v>
      </c>
      <c r="D33" s="10">
        <v>1</v>
      </c>
      <c r="E33" s="10">
        <v>12</v>
      </c>
      <c r="F33" s="15">
        <f t="shared" si="0"/>
        <v>15</v>
      </c>
      <c r="G33" s="15">
        <v>0</v>
      </c>
      <c r="H33" s="16">
        <f t="shared" si="8"/>
        <v>0.5358983848622454</v>
      </c>
      <c r="I33" s="17">
        <f t="shared" si="1"/>
        <v>13.611818975501032</v>
      </c>
      <c r="J33" s="27">
        <f t="shared" si="9"/>
        <v>0</v>
      </c>
      <c r="K33" s="18">
        <f t="shared" si="2"/>
        <v>8</v>
      </c>
      <c r="L33" s="18">
        <f t="shared" si="3"/>
        <v>12</v>
      </c>
      <c r="M33" s="19">
        <f t="shared" si="10"/>
        <v>13.148007491208054</v>
      </c>
      <c r="N33" s="17"/>
      <c r="O33" s="19">
        <f t="shared" si="4"/>
        <v>10.715390309173472</v>
      </c>
      <c r="P33" s="20">
        <f t="shared" si="5"/>
        <v>1</v>
      </c>
      <c r="Q33" s="21">
        <f t="shared" si="6"/>
        <v>1</v>
      </c>
    </row>
    <row r="34" spans="1:17" ht="12.75">
      <c r="A34" s="1">
        <f t="shared" si="7"/>
        <v>9</v>
      </c>
      <c r="B34" s="10">
        <v>1</v>
      </c>
      <c r="C34" s="10">
        <v>1</v>
      </c>
      <c r="D34" s="10">
        <v>1</v>
      </c>
      <c r="E34" s="10">
        <v>12</v>
      </c>
      <c r="F34" s="15">
        <f t="shared" si="0"/>
        <v>15</v>
      </c>
      <c r="G34" s="15">
        <v>0</v>
      </c>
      <c r="H34" s="16">
        <f t="shared" si="8"/>
        <v>0.5358983848622454</v>
      </c>
      <c r="I34" s="17">
        <f t="shared" si="1"/>
        <v>13.611818975501032</v>
      </c>
      <c r="J34" s="27">
        <f t="shared" si="9"/>
        <v>0</v>
      </c>
      <c r="K34" s="18">
        <f t="shared" si="2"/>
        <v>9</v>
      </c>
      <c r="L34" s="18">
        <f t="shared" si="3"/>
        <v>12</v>
      </c>
      <c r="M34" s="19">
        <f t="shared" si="10"/>
        <v>13.148007491208054</v>
      </c>
      <c r="N34" s="17"/>
      <c r="O34" s="19">
        <f t="shared" si="4"/>
        <v>10.715390309173472</v>
      </c>
      <c r="P34" s="20">
        <f t="shared" si="5"/>
        <v>1</v>
      </c>
      <c r="Q34" s="21">
        <f t="shared" si="6"/>
        <v>1</v>
      </c>
    </row>
    <row r="35" spans="1:17" ht="12.75">
      <c r="A35" s="1">
        <f t="shared" si="7"/>
        <v>10</v>
      </c>
      <c r="B35" s="10">
        <v>1</v>
      </c>
      <c r="C35" s="10">
        <v>1</v>
      </c>
      <c r="D35" s="10">
        <v>1</v>
      </c>
      <c r="E35" s="10">
        <v>12</v>
      </c>
      <c r="F35" s="15">
        <f t="shared" si="0"/>
        <v>15</v>
      </c>
      <c r="G35" s="15">
        <v>0</v>
      </c>
      <c r="H35" s="16">
        <f t="shared" si="8"/>
        <v>0.5358983848622454</v>
      </c>
      <c r="I35" s="17">
        <f t="shared" si="1"/>
        <v>13.611818975501032</v>
      </c>
      <c r="J35" s="27">
        <f t="shared" si="9"/>
        <v>0</v>
      </c>
      <c r="K35" s="18">
        <f t="shared" si="2"/>
        <v>10</v>
      </c>
      <c r="L35" s="18">
        <f t="shared" si="3"/>
        <v>12</v>
      </c>
      <c r="M35" s="19">
        <f t="shared" si="10"/>
        <v>13.148007491208054</v>
      </c>
      <c r="N35" s="17"/>
      <c r="O35" s="19">
        <f t="shared" si="4"/>
        <v>10.715390309173472</v>
      </c>
      <c r="P35" s="20">
        <f t="shared" si="5"/>
        <v>1</v>
      </c>
      <c r="Q35" s="21">
        <f t="shared" si="6"/>
        <v>1</v>
      </c>
    </row>
    <row r="36" spans="1:17" ht="12.75">
      <c r="A36" s="1">
        <f t="shared" si="7"/>
        <v>11</v>
      </c>
      <c r="B36" s="10">
        <v>1</v>
      </c>
      <c r="C36" s="10">
        <v>1</v>
      </c>
      <c r="D36" s="10">
        <v>1</v>
      </c>
      <c r="E36" s="10">
        <v>12</v>
      </c>
      <c r="F36" s="15">
        <f t="shared" si="0"/>
        <v>15</v>
      </c>
      <c r="G36" s="15">
        <v>0</v>
      </c>
      <c r="H36" s="16">
        <f t="shared" si="8"/>
        <v>0.5358983848622454</v>
      </c>
      <c r="I36" s="17">
        <f t="shared" si="1"/>
        <v>13.611818975501032</v>
      </c>
      <c r="J36" s="27">
        <f t="shared" si="9"/>
        <v>0</v>
      </c>
      <c r="K36" s="18">
        <f t="shared" si="2"/>
        <v>11</v>
      </c>
      <c r="L36" s="18">
        <f t="shared" si="3"/>
        <v>12</v>
      </c>
      <c r="M36" s="19">
        <f t="shared" si="10"/>
        <v>13.148007491208054</v>
      </c>
      <c r="N36" s="17"/>
      <c r="O36" s="19">
        <f t="shared" si="4"/>
        <v>10.715390309173472</v>
      </c>
      <c r="P36" s="20">
        <f t="shared" si="5"/>
        <v>1</v>
      </c>
      <c r="Q36" s="21">
        <f t="shared" si="6"/>
        <v>1</v>
      </c>
    </row>
    <row r="37" spans="1:17" ht="12.75">
      <c r="A37" s="1">
        <f t="shared" si="7"/>
        <v>12</v>
      </c>
      <c r="B37" s="10">
        <v>1</v>
      </c>
      <c r="C37" s="10">
        <v>1</v>
      </c>
      <c r="D37" s="10">
        <v>1</v>
      </c>
      <c r="E37" s="10">
        <v>12</v>
      </c>
      <c r="F37" s="15">
        <f t="shared" si="0"/>
        <v>15</v>
      </c>
      <c r="G37" s="15">
        <v>0</v>
      </c>
      <c r="H37" s="16">
        <f t="shared" si="8"/>
        <v>0.5358983848622454</v>
      </c>
      <c r="I37" s="17">
        <f t="shared" si="1"/>
        <v>13.611818975501032</v>
      </c>
      <c r="J37" s="27">
        <f t="shared" si="9"/>
        <v>0</v>
      </c>
      <c r="K37" s="18">
        <f t="shared" si="2"/>
        <v>12</v>
      </c>
      <c r="L37" s="18">
        <f t="shared" si="3"/>
        <v>12</v>
      </c>
      <c r="M37" s="19">
        <f t="shared" si="10"/>
        <v>13.148007491208054</v>
      </c>
      <c r="N37" s="17"/>
      <c r="O37" s="19">
        <f t="shared" si="4"/>
        <v>10.715390309173472</v>
      </c>
      <c r="P37" s="20">
        <f t="shared" si="5"/>
        <v>1</v>
      </c>
      <c r="Q37" s="21">
        <f t="shared" si="6"/>
        <v>1</v>
      </c>
    </row>
    <row r="38" spans="1:17" ht="12.75">
      <c r="A38" s="1">
        <f t="shared" si="7"/>
        <v>13</v>
      </c>
      <c r="B38" s="10">
        <v>1</v>
      </c>
      <c r="C38" s="10">
        <v>1</v>
      </c>
      <c r="D38" s="10">
        <v>1</v>
      </c>
      <c r="E38" s="10">
        <v>12</v>
      </c>
      <c r="F38" s="15">
        <f t="shared" si="0"/>
        <v>15</v>
      </c>
      <c r="G38" s="15">
        <v>0</v>
      </c>
      <c r="H38" s="16">
        <f t="shared" si="8"/>
        <v>0.5358983848622454</v>
      </c>
      <c r="I38" s="17">
        <f t="shared" si="1"/>
        <v>13.611818975501032</v>
      </c>
      <c r="J38" s="27">
        <f t="shared" si="9"/>
        <v>0</v>
      </c>
      <c r="K38" s="18">
        <f t="shared" si="2"/>
        <v>13</v>
      </c>
      <c r="L38" s="18">
        <f t="shared" si="3"/>
        <v>12</v>
      </c>
      <c r="M38" s="19">
        <f t="shared" si="10"/>
        <v>13.148007491208054</v>
      </c>
      <c r="N38" s="17"/>
      <c r="O38" s="19">
        <f t="shared" si="4"/>
        <v>10.715390309173472</v>
      </c>
      <c r="P38" s="20">
        <f t="shared" si="5"/>
        <v>1</v>
      </c>
      <c r="Q38" s="21">
        <f t="shared" si="6"/>
        <v>1</v>
      </c>
    </row>
    <row r="39" spans="1:17" ht="12.75">
      <c r="A39" s="1">
        <f t="shared" si="7"/>
        <v>14</v>
      </c>
      <c r="B39" s="10">
        <v>1</v>
      </c>
      <c r="C39" s="10">
        <v>1</v>
      </c>
      <c r="D39" s="10">
        <v>1</v>
      </c>
      <c r="E39" s="10">
        <v>12</v>
      </c>
      <c r="F39" s="15">
        <f t="shared" si="0"/>
        <v>15</v>
      </c>
      <c r="G39" s="15">
        <v>0</v>
      </c>
      <c r="H39" s="16">
        <f t="shared" si="8"/>
        <v>0.5358983848622454</v>
      </c>
      <c r="I39" s="17">
        <f t="shared" si="1"/>
        <v>13.611818975501032</v>
      </c>
      <c r="J39" s="27">
        <f t="shared" si="9"/>
        <v>0</v>
      </c>
      <c r="K39" s="18">
        <f t="shared" si="2"/>
        <v>14</v>
      </c>
      <c r="L39" s="18">
        <f t="shared" si="3"/>
        <v>12</v>
      </c>
      <c r="M39" s="19">
        <f t="shared" si="10"/>
        <v>13.148007491208054</v>
      </c>
      <c r="N39" s="17"/>
      <c r="O39" s="19">
        <f t="shared" si="4"/>
        <v>10.715390309173472</v>
      </c>
      <c r="P39" s="20">
        <f t="shared" si="5"/>
        <v>1</v>
      </c>
      <c r="Q39" s="21">
        <f t="shared" si="6"/>
        <v>1</v>
      </c>
    </row>
    <row r="40" spans="1:17" ht="12.75">
      <c r="A40" s="1">
        <f t="shared" si="7"/>
        <v>15</v>
      </c>
      <c r="B40" s="10">
        <v>1</v>
      </c>
      <c r="C40" s="10">
        <v>1</v>
      </c>
      <c r="D40" s="10">
        <v>1</v>
      </c>
      <c r="E40" s="10">
        <v>12</v>
      </c>
      <c r="F40" s="15">
        <f t="shared" si="0"/>
        <v>15</v>
      </c>
      <c r="G40" s="15">
        <v>0</v>
      </c>
      <c r="H40" s="16">
        <f t="shared" si="8"/>
        <v>0.5358983848622454</v>
      </c>
      <c r="I40" s="17">
        <f t="shared" si="1"/>
        <v>13.611818975501032</v>
      </c>
      <c r="J40" s="27">
        <f t="shared" si="9"/>
        <v>0</v>
      </c>
      <c r="K40" s="18">
        <f t="shared" si="2"/>
        <v>15</v>
      </c>
      <c r="L40" s="18">
        <f t="shared" si="3"/>
        <v>12</v>
      </c>
      <c r="M40" s="19">
        <f t="shared" si="10"/>
        <v>13.148007491208054</v>
      </c>
      <c r="N40" s="17"/>
      <c r="O40" s="19">
        <f t="shared" si="4"/>
        <v>10.715390309173472</v>
      </c>
      <c r="P40" s="20">
        <f t="shared" si="5"/>
        <v>1</v>
      </c>
      <c r="Q40" s="21">
        <f t="shared" si="6"/>
        <v>1</v>
      </c>
    </row>
    <row r="41" spans="1:17" ht="12.75">
      <c r="A41" s="1">
        <f t="shared" si="7"/>
        <v>16</v>
      </c>
      <c r="B41" s="10">
        <v>1</v>
      </c>
      <c r="C41" s="10">
        <v>1</v>
      </c>
      <c r="D41" s="10">
        <v>1</v>
      </c>
      <c r="E41" s="10">
        <v>12</v>
      </c>
      <c r="F41" s="15">
        <f t="shared" si="0"/>
        <v>15</v>
      </c>
      <c r="G41" s="15">
        <v>0</v>
      </c>
      <c r="H41" s="16">
        <f t="shared" si="8"/>
        <v>0.5358983848622454</v>
      </c>
      <c r="I41" s="17">
        <f t="shared" si="1"/>
        <v>13.611818975501032</v>
      </c>
      <c r="J41" s="27">
        <f t="shared" si="9"/>
        <v>0</v>
      </c>
      <c r="K41" s="18">
        <f t="shared" si="2"/>
        <v>16</v>
      </c>
      <c r="L41" s="18">
        <f t="shared" si="3"/>
        <v>12</v>
      </c>
      <c r="M41" s="19">
        <f t="shared" si="10"/>
        <v>13.148007491208054</v>
      </c>
      <c r="N41" s="17"/>
      <c r="O41" s="19">
        <f t="shared" si="4"/>
        <v>10.715390309173472</v>
      </c>
      <c r="P41" s="20">
        <f t="shared" si="5"/>
        <v>1</v>
      </c>
      <c r="Q41" s="21">
        <f t="shared" si="6"/>
        <v>1</v>
      </c>
    </row>
    <row r="42" spans="1:17" ht="12.75">
      <c r="A42" s="1">
        <f t="shared" si="7"/>
        <v>17</v>
      </c>
      <c r="B42" s="10">
        <v>1</v>
      </c>
      <c r="C42" s="10">
        <v>1</v>
      </c>
      <c r="D42" s="10">
        <v>1</v>
      </c>
      <c r="E42" s="10">
        <v>12</v>
      </c>
      <c r="F42" s="15">
        <f t="shared" si="0"/>
        <v>15</v>
      </c>
      <c r="G42" s="15">
        <v>0</v>
      </c>
      <c r="H42" s="16">
        <f t="shared" si="8"/>
        <v>0.5358983848622454</v>
      </c>
      <c r="I42" s="17">
        <f t="shared" si="1"/>
        <v>13.611818975501032</v>
      </c>
      <c r="J42" s="27">
        <f t="shared" si="9"/>
        <v>0</v>
      </c>
      <c r="K42" s="18">
        <f t="shared" si="2"/>
        <v>17</v>
      </c>
      <c r="L42" s="18">
        <f t="shared" si="3"/>
        <v>12</v>
      </c>
      <c r="M42" s="19">
        <f t="shared" si="10"/>
        <v>13.148007491208054</v>
      </c>
      <c r="N42" s="17"/>
      <c r="O42" s="19">
        <f t="shared" si="4"/>
        <v>10.715390309173472</v>
      </c>
      <c r="P42" s="20">
        <f t="shared" si="5"/>
        <v>1</v>
      </c>
      <c r="Q42" s="21">
        <f t="shared" si="6"/>
        <v>1</v>
      </c>
    </row>
    <row r="43" spans="1:17" ht="12.75">
      <c r="A43" s="1">
        <f t="shared" si="7"/>
        <v>18</v>
      </c>
      <c r="B43" s="10">
        <v>1</v>
      </c>
      <c r="C43" s="10">
        <v>1</v>
      </c>
      <c r="D43" s="10">
        <v>1</v>
      </c>
      <c r="E43" s="10">
        <v>12</v>
      </c>
      <c r="F43" s="15">
        <f t="shared" si="0"/>
        <v>15</v>
      </c>
      <c r="G43" s="15">
        <v>0</v>
      </c>
      <c r="H43" s="16">
        <f t="shared" si="8"/>
        <v>0.5358983848622454</v>
      </c>
      <c r="I43" s="17">
        <f t="shared" si="1"/>
        <v>13.611818975501032</v>
      </c>
      <c r="J43" s="27">
        <f t="shared" si="9"/>
        <v>0</v>
      </c>
      <c r="K43" s="18">
        <f t="shared" si="2"/>
        <v>18</v>
      </c>
      <c r="L43" s="18">
        <f t="shared" si="3"/>
        <v>12</v>
      </c>
      <c r="M43" s="19">
        <f t="shared" si="10"/>
        <v>13.148007491208054</v>
      </c>
      <c r="N43" s="17"/>
      <c r="O43" s="19">
        <f t="shared" si="4"/>
        <v>10.715390309173472</v>
      </c>
      <c r="P43" s="20">
        <f t="shared" si="5"/>
        <v>1</v>
      </c>
      <c r="Q43" s="21">
        <f t="shared" si="6"/>
        <v>1</v>
      </c>
    </row>
    <row r="44" spans="1:17" ht="12.75">
      <c r="A44" s="1">
        <f t="shared" si="7"/>
        <v>19</v>
      </c>
      <c r="B44" s="10">
        <v>1</v>
      </c>
      <c r="C44" s="10">
        <v>1</v>
      </c>
      <c r="D44" s="10">
        <v>1</v>
      </c>
      <c r="E44" s="10">
        <v>12</v>
      </c>
      <c r="F44" s="15">
        <f t="shared" si="0"/>
        <v>15</v>
      </c>
      <c r="G44" s="15">
        <v>0</v>
      </c>
      <c r="H44" s="16">
        <f t="shared" si="8"/>
        <v>0.5358983848622454</v>
      </c>
      <c r="I44" s="17">
        <f t="shared" si="1"/>
        <v>13.611818975501032</v>
      </c>
      <c r="J44" s="27">
        <f t="shared" si="9"/>
        <v>0</v>
      </c>
      <c r="K44" s="18">
        <f t="shared" si="2"/>
        <v>19</v>
      </c>
      <c r="L44" s="18">
        <f t="shared" si="3"/>
        <v>12</v>
      </c>
      <c r="M44" s="19">
        <f t="shared" si="10"/>
        <v>13.148007491208054</v>
      </c>
      <c r="N44" s="17"/>
      <c r="O44" s="19">
        <f t="shared" si="4"/>
        <v>10.715390309173472</v>
      </c>
      <c r="P44" s="20">
        <f t="shared" si="5"/>
        <v>1</v>
      </c>
      <c r="Q44" s="21">
        <f t="shared" si="6"/>
        <v>1</v>
      </c>
    </row>
    <row r="45" spans="1:17" ht="12.75">
      <c r="A45" s="1">
        <f t="shared" si="7"/>
        <v>20</v>
      </c>
      <c r="B45" s="10">
        <v>1</v>
      </c>
      <c r="C45" s="10">
        <v>1</v>
      </c>
      <c r="D45" s="10">
        <v>1</v>
      </c>
      <c r="E45" s="10">
        <v>12</v>
      </c>
      <c r="F45" s="15">
        <f t="shared" si="0"/>
        <v>15</v>
      </c>
      <c r="G45" s="15">
        <v>0</v>
      </c>
      <c r="H45" s="16">
        <f t="shared" si="8"/>
        <v>0.5358983848622454</v>
      </c>
      <c r="I45" s="17">
        <f t="shared" si="1"/>
        <v>13.611818975501032</v>
      </c>
      <c r="J45" s="27">
        <f t="shared" si="9"/>
        <v>0</v>
      </c>
      <c r="K45" s="18">
        <f t="shared" si="2"/>
        <v>20</v>
      </c>
      <c r="L45" s="18">
        <f t="shared" si="3"/>
        <v>12</v>
      </c>
      <c r="M45" s="19">
        <f t="shared" si="10"/>
        <v>13.148007491208054</v>
      </c>
      <c r="N45" s="17"/>
      <c r="O45" s="19">
        <f t="shared" si="4"/>
        <v>10.715390309173472</v>
      </c>
      <c r="P45" s="20">
        <f t="shared" si="5"/>
        <v>1</v>
      </c>
      <c r="Q45" s="21">
        <f t="shared" si="6"/>
        <v>1</v>
      </c>
    </row>
    <row r="46" spans="1:17" ht="12.75">
      <c r="A46" s="1">
        <f t="shared" si="7"/>
        <v>21</v>
      </c>
      <c r="B46" s="10">
        <v>1</v>
      </c>
      <c r="C46" s="10">
        <v>1</v>
      </c>
      <c r="D46" s="10">
        <v>1</v>
      </c>
      <c r="E46" s="10">
        <v>12</v>
      </c>
      <c r="F46" s="15">
        <f t="shared" si="0"/>
        <v>15</v>
      </c>
      <c r="G46" s="15">
        <v>0</v>
      </c>
      <c r="H46" s="16">
        <f t="shared" si="8"/>
        <v>0.5358983848622454</v>
      </c>
      <c r="I46" s="17">
        <f t="shared" si="1"/>
        <v>13.611818975501032</v>
      </c>
      <c r="J46" s="27">
        <f t="shared" si="9"/>
        <v>0</v>
      </c>
      <c r="K46" s="18">
        <f t="shared" si="2"/>
        <v>21</v>
      </c>
      <c r="L46" s="18">
        <f t="shared" si="3"/>
        <v>12</v>
      </c>
      <c r="M46" s="19">
        <f t="shared" si="10"/>
        <v>13.148007491208054</v>
      </c>
      <c r="N46" s="17"/>
      <c r="O46" s="19">
        <f t="shared" si="4"/>
        <v>10.715390309173472</v>
      </c>
      <c r="P46" s="20">
        <f t="shared" si="5"/>
        <v>1</v>
      </c>
      <c r="Q46" s="21">
        <f t="shared" si="6"/>
        <v>1</v>
      </c>
    </row>
    <row r="47" spans="1:17" ht="12.75">
      <c r="A47" s="1">
        <f t="shared" si="7"/>
        <v>22</v>
      </c>
      <c r="B47" s="10">
        <v>1</v>
      </c>
      <c r="C47" s="10">
        <v>1</v>
      </c>
      <c r="D47" s="10">
        <v>1</v>
      </c>
      <c r="E47" s="10">
        <v>12</v>
      </c>
      <c r="F47" s="15">
        <f t="shared" si="0"/>
        <v>15</v>
      </c>
      <c r="G47" s="15">
        <v>0</v>
      </c>
      <c r="H47" s="16">
        <f t="shared" si="8"/>
        <v>0.5358983848622454</v>
      </c>
      <c r="I47" s="17">
        <f t="shared" si="1"/>
        <v>13.611818975501032</v>
      </c>
      <c r="J47" s="27">
        <f t="shared" si="9"/>
        <v>0</v>
      </c>
      <c r="K47" s="18">
        <f t="shared" si="2"/>
        <v>22</v>
      </c>
      <c r="L47" s="18">
        <f t="shared" si="3"/>
        <v>12</v>
      </c>
      <c r="M47" s="19">
        <f t="shared" si="10"/>
        <v>13.148007491208054</v>
      </c>
      <c r="N47" s="17"/>
      <c r="O47" s="19">
        <f t="shared" si="4"/>
        <v>10.715390309173472</v>
      </c>
      <c r="P47" s="20">
        <f t="shared" si="5"/>
        <v>1</v>
      </c>
      <c r="Q47" s="21">
        <f t="shared" si="6"/>
        <v>1</v>
      </c>
    </row>
    <row r="48" spans="1:17" ht="12.75">
      <c r="A48" s="1">
        <f t="shared" si="7"/>
        <v>23</v>
      </c>
      <c r="B48" s="10">
        <v>1</v>
      </c>
      <c r="C48" s="10">
        <v>1</v>
      </c>
      <c r="D48" s="10">
        <v>1</v>
      </c>
      <c r="E48" s="10">
        <v>12</v>
      </c>
      <c r="F48" s="15">
        <f t="shared" si="0"/>
        <v>15</v>
      </c>
      <c r="G48" s="15">
        <v>0</v>
      </c>
      <c r="H48" s="16">
        <f t="shared" si="8"/>
        <v>0.5358983848622454</v>
      </c>
      <c r="I48" s="17">
        <f t="shared" si="1"/>
        <v>13.611818975501032</v>
      </c>
      <c r="J48" s="27">
        <f t="shared" si="9"/>
        <v>0</v>
      </c>
      <c r="K48" s="18">
        <f t="shared" si="2"/>
        <v>23</v>
      </c>
      <c r="L48" s="18">
        <f t="shared" si="3"/>
        <v>12</v>
      </c>
      <c r="M48" s="19">
        <f t="shared" si="10"/>
        <v>13.148007491208054</v>
      </c>
      <c r="N48" s="17"/>
      <c r="O48" s="19">
        <f t="shared" si="4"/>
        <v>10.715390309173472</v>
      </c>
      <c r="P48" s="20">
        <f t="shared" si="5"/>
        <v>1</v>
      </c>
      <c r="Q48" s="21">
        <f t="shared" si="6"/>
        <v>1</v>
      </c>
    </row>
    <row r="49" spans="1:17" ht="12.75">
      <c r="A49" s="1">
        <f t="shared" si="7"/>
        <v>24</v>
      </c>
      <c r="B49" s="10">
        <v>1</v>
      </c>
      <c r="C49" s="10">
        <v>1</v>
      </c>
      <c r="D49" s="10">
        <v>1</v>
      </c>
      <c r="E49" s="10">
        <v>12</v>
      </c>
      <c r="F49" s="15">
        <f t="shared" si="0"/>
        <v>15</v>
      </c>
      <c r="G49" s="15">
        <v>0</v>
      </c>
      <c r="H49" s="16">
        <f t="shared" si="8"/>
        <v>0.5358983848622454</v>
      </c>
      <c r="I49" s="17">
        <f t="shared" si="1"/>
        <v>13.611818975501032</v>
      </c>
      <c r="J49" s="27">
        <f t="shared" si="9"/>
        <v>0</v>
      </c>
      <c r="K49" s="18">
        <f t="shared" si="2"/>
        <v>24</v>
      </c>
      <c r="L49" s="18">
        <f t="shared" si="3"/>
        <v>12</v>
      </c>
      <c r="M49" s="19">
        <f t="shared" si="10"/>
        <v>13.148007491208054</v>
      </c>
      <c r="N49" s="17"/>
      <c r="O49" s="19">
        <f t="shared" si="4"/>
        <v>10.715390309173472</v>
      </c>
      <c r="P49" s="20">
        <f t="shared" si="5"/>
        <v>1</v>
      </c>
      <c r="Q49" s="21">
        <f t="shared" si="6"/>
        <v>1</v>
      </c>
    </row>
    <row r="50" spans="1:17" ht="12.75">
      <c r="A50" s="1">
        <f t="shared" si="7"/>
        <v>25</v>
      </c>
      <c r="B50" s="10">
        <v>1</v>
      </c>
      <c r="C50" s="10">
        <v>1</v>
      </c>
      <c r="D50" s="10">
        <v>1</v>
      </c>
      <c r="E50" s="10">
        <v>12</v>
      </c>
      <c r="F50" s="15">
        <f t="shared" si="0"/>
        <v>15</v>
      </c>
      <c r="G50" s="15">
        <v>0</v>
      </c>
      <c r="H50" s="16">
        <f t="shared" si="8"/>
        <v>0.5358983848622454</v>
      </c>
      <c r="I50" s="17">
        <f t="shared" si="1"/>
        <v>13.611818975501032</v>
      </c>
      <c r="J50" s="27">
        <f t="shared" si="9"/>
        <v>0</v>
      </c>
      <c r="K50" s="18">
        <f t="shared" si="2"/>
        <v>25</v>
      </c>
      <c r="L50" s="18">
        <f t="shared" si="3"/>
        <v>12</v>
      </c>
      <c r="M50" s="19">
        <f t="shared" si="10"/>
        <v>13.148007491208054</v>
      </c>
      <c r="N50" s="17"/>
      <c r="O50" s="19">
        <f t="shared" si="4"/>
        <v>10.715390309173472</v>
      </c>
      <c r="P50" s="20">
        <f t="shared" si="5"/>
        <v>1</v>
      </c>
      <c r="Q50" s="21">
        <f t="shared" si="6"/>
        <v>1</v>
      </c>
    </row>
    <row r="51" spans="1:17" ht="12.75">
      <c r="A51" s="1">
        <f t="shared" si="7"/>
        <v>26</v>
      </c>
      <c r="B51" s="10">
        <v>1</v>
      </c>
      <c r="C51" s="10">
        <v>1</v>
      </c>
      <c r="D51" s="10">
        <v>1</v>
      </c>
      <c r="E51" s="10">
        <v>12</v>
      </c>
      <c r="F51" s="15">
        <f t="shared" si="0"/>
        <v>15</v>
      </c>
      <c r="G51" s="15">
        <v>0</v>
      </c>
      <c r="H51" s="16">
        <f t="shared" si="8"/>
        <v>0.5358983848622454</v>
      </c>
      <c r="I51" s="17">
        <f t="shared" si="1"/>
        <v>13.611818975501032</v>
      </c>
      <c r="J51" s="27">
        <f t="shared" si="9"/>
        <v>0</v>
      </c>
      <c r="K51" s="18">
        <f t="shared" si="2"/>
        <v>26</v>
      </c>
      <c r="L51" s="18">
        <f t="shared" si="3"/>
        <v>12</v>
      </c>
      <c r="M51" s="19">
        <f t="shared" si="10"/>
        <v>13.148007491208054</v>
      </c>
      <c r="N51" s="17"/>
      <c r="O51" s="19">
        <f t="shared" si="4"/>
        <v>10.715390309173472</v>
      </c>
      <c r="P51" s="20">
        <f t="shared" si="5"/>
        <v>1</v>
      </c>
      <c r="Q51" s="21">
        <f t="shared" si="6"/>
        <v>1</v>
      </c>
    </row>
    <row r="52" spans="1:17" ht="12.75">
      <c r="A52" s="1">
        <f t="shared" si="7"/>
        <v>27</v>
      </c>
      <c r="B52" s="10">
        <v>1</v>
      </c>
      <c r="C52" s="10">
        <v>1</v>
      </c>
      <c r="D52" s="10">
        <v>1</v>
      </c>
      <c r="E52" s="10">
        <v>12</v>
      </c>
      <c r="F52" s="15">
        <f t="shared" si="0"/>
        <v>15</v>
      </c>
      <c r="G52" s="15">
        <v>0</v>
      </c>
      <c r="H52" s="16">
        <f t="shared" si="8"/>
        <v>0.5358983848622454</v>
      </c>
      <c r="I52" s="17">
        <f t="shared" si="1"/>
        <v>13.611818975501032</v>
      </c>
      <c r="J52" s="27">
        <f t="shared" si="9"/>
        <v>0</v>
      </c>
      <c r="K52" s="18">
        <f t="shared" si="2"/>
        <v>27</v>
      </c>
      <c r="L52" s="18">
        <f t="shared" si="3"/>
        <v>12</v>
      </c>
      <c r="M52" s="19">
        <f t="shared" si="10"/>
        <v>13.148007491208054</v>
      </c>
      <c r="N52" s="17"/>
      <c r="O52" s="19">
        <f t="shared" si="4"/>
        <v>10.715390309173472</v>
      </c>
      <c r="P52" s="20">
        <f t="shared" si="5"/>
        <v>1</v>
      </c>
      <c r="Q52" s="21">
        <f t="shared" si="6"/>
        <v>1</v>
      </c>
    </row>
    <row r="53" spans="1:17" ht="12.75">
      <c r="A53" s="1">
        <f t="shared" si="7"/>
        <v>28</v>
      </c>
      <c r="B53" s="10">
        <v>1</v>
      </c>
      <c r="C53" s="10">
        <v>1</v>
      </c>
      <c r="D53" s="10">
        <v>1</v>
      </c>
      <c r="E53" s="10">
        <v>12</v>
      </c>
      <c r="F53" s="15">
        <f t="shared" si="0"/>
        <v>15</v>
      </c>
      <c r="G53" s="15">
        <v>0</v>
      </c>
      <c r="H53" s="16">
        <f t="shared" si="8"/>
        <v>0.5358983848622454</v>
      </c>
      <c r="I53" s="17">
        <f t="shared" si="1"/>
        <v>13.611818975501032</v>
      </c>
      <c r="J53" s="27">
        <f t="shared" si="9"/>
        <v>0</v>
      </c>
      <c r="K53" s="18">
        <f t="shared" si="2"/>
        <v>28</v>
      </c>
      <c r="L53" s="18">
        <f t="shared" si="3"/>
        <v>12</v>
      </c>
      <c r="M53" s="19">
        <f t="shared" si="10"/>
        <v>13.148007491208054</v>
      </c>
      <c r="N53" s="17"/>
      <c r="O53" s="19">
        <f t="shared" si="4"/>
        <v>10.715390309173472</v>
      </c>
      <c r="P53" s="20">
        <f t="shared" si="5"/>
        <v>1</v>
      </c>
      <c r="Q53" s="21">
        <f t="shared" si="6"/>
        <v>1</v>
      </c>
    </row>
    <row r="54" ht="12.75">
      <c r="J54" s="26"/>
    </row>
  </sheetData>
  <sheetProtection/>
  <hyperlinks>
    <hyperlink ref="A2" r:id="rId1" display="http://www.tnvalleywoodclub.org/articles/PDFs/tablesaw_sled_segments.pdf"/>
  </hyperlinks>
  <printOptions/>
  <pageMargins left="0.7875" right="0.7875" top="1.025" bottom="1.025" header="0.7875" footer="0.7875"/>
  <pageSetup firstPageNumber="1" useFirstPageNumber="1" horizontalDpi="300" verticalDpi="300" orientation="portrait" r:id="rId2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9:IV9 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Loyd</dc:creator>
  <cp:keywords/>
  <dc:description/>
  <cp:lastModifiedBy>Loyd</cp:lastModifiedBy>
  <dcterms:created xsi:type="dcterms:W3CDTF">2012-10-14T00:42:11Z</dcterms:created>
  <dcterms:modified xsi:type="dcterms:W3CDTF">2012-10-31T20:04:30Z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